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12" yWindow="-96" windowWidth="14088" windowHeight="12912"/>
  </bookViews>
  <sheets>
    <sheet name="2019" sheetId="1" r:id="rId1"/>
  </sheets>
  <externalReferences>
    <externalReference r:id="rId2"/>
    <externalReference r:id="rId3"/>
  </externalReferences>
  <definedNames>
    <definedName name="_xlnm._FilterDatabase" localSheetId="0" hidden="1">'2019'!$A$6:$Q$6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'2019'!$5:$6</definedName>
    <definedName name="_xlnm.Print_Area" localSheetId="0">'2019'!$A$1:$G$80</definedName>
  </definedNames>
  <calcPr calcId="145621"/>
</workbook>
</file>

<file path=xl/calcChain.xml><?xml version="1.0" encoding="utf-8"?>
<calcChain xmlns="http://schemas.openxmlformats.org/spreadsheetml/2006/main">
  <c r="G80" i="1" l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7" i="1" l="1"/>
  <c r="F57" i="1"/>
  <c r="E57" i="1"/>
  <c r="D57" i="1"/>
  <c r="G56" i="1"/>
  <c r="F56" i="1"/>
  <c r="E56" i="1"/>
  <c r="D56" i="1"/>
  <c r="G10" i="1"/>
  <c r="F10" i="1"/>
  <c r="E10" i="1"/>
  <c r="D10" i="1"/>
  <c r="F45" i="1" l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45" i="1" l="1"/>
  <c r="D45" i="1"/>
  <c r="E45" i="1"/>
  <c r="C54" i="1"/>
  <c r="D54" i="1" s="1"/>
  <c r="C53" i="1"/>
  <c r="F53" i="1" s="1"/>
  <c r="G53" i="1" l="1"/>
  <c r="D53" i="1"/>
  <c r="E53" i="1"/>
  <c r="F12" i="1"/>
  <c r="F49" i="1" l="1"/>
  <c r="F50" i="1"/>
  <c r="D22" i="1"/>
  <c r="E22" i="1"/>
  <c r="F22" i="1"/>
  <c r="G22" i="1"/>
  <c r="D24" i="1"/>
  <c r="G15" i="1" l="1"/>
  <c r="F15" i="1"/>
  <c r="E15" i="1"/>
  <c r="D15" i="1"/>
  <c r="F54" i="1" l="1"/>
  <c r="G54" i="1"/>
  <c r="F51" i="1"/>
  <c r="E51" i="1"/>
  <c r="D51" i="1"/>
  <c r="G51" i="1"/>
  <c r="D50" i="1"/>
  <c r="E49" i="1"/>
  <c r="F48" i="1"/>
  <c r="C43" i="1"/>
  <c r="G43" i="1" s="1"/>
  <c r="G25" i="1"/>
  <c r="F25" i="1"/>
  <c r="E25" i="1"/>
  <c r="D25" i="1"/>
  <c r="G24" i="1"/>
  <c r="F24" i="1"/>
  <c r="E24" i="1"/>
  <c r="G23" i="1"/>
  <c r="F23" i="1"/>
  <c r="E23" i="1"/>
  <c r="D23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4" i="1"/>
  <c r="F14" i="1"/>
  <c r="E14" i="1"/>
  <c r="D14" i="1"/>
  <c r="G13" i="1"/>
  <c r="F13" i="1"/>
  <c r="E13" i="1"/>
  <c r="D13" i="1"/>
  <c r="G12" i="1"/>
  <c r="E12" i="1"/>
  <c r="D12" i="1"/>
  <c r="G8" i="1"/>
  <c r="F8" i="1"/>
  <c r="E8" i="1"/>
  <c r="D8" i="1"/>
  <c r="D48" i="1" l="1"/>
  <c r="E43" i="1"/>
  <c r="E48" i="1"/>
  <c r="E54" i="1"/>
  <c r="F43" i="1"/>
  <c r="D43" i="1"/>
  <c r="G50" i="1"/>
  <c r="G48" i="1"/>
  <c r="E50" i="1"/>
  <c r="G49" i="1"/>
  <c r="D49" i="1"/>
</calcChain>
</file>

<file path=xl/sharedStrings.xml><?xml version="1.0" encoding="utf-8"?>
<sst xmlns="http://schemas.openxmlformats.org/spreadsheetml/2006/main" count="86" uniqueCount="69">
  <si>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 </t>
  </si>
  <si>
    <t>руб.</t>
  </si>
  <si>
    <t>№ п/п</t>
  </si>
  <si>
    <t>Наименование</t>
  </si>
  <si>
    <t>Базовый тариф</t>
  </si>
  <si>
    <t>Тарифы на оплату законченных случаев диспансеризации и профилактических осмотров отдельных категорий граждан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</si>
  <si>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</si>
  <si>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</si>
  <si>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</si>
  <si>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</si>
  <si>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 xml:space="preserve">Законченный случай диспансеризации детей-сирот,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прибывающих в стационарных учреждениях детей-сирот и детей, находящихся в трудной жизненной ситуации: </t>
  </si>
  <si>
    <t>0-17</t>
  </si>
  <si>
    <t xml:space="preserve">Законченный случай I этапа диспансеризации определенных групп  взрослого населения: </t>
  </si>
  <si>
    <t>Мужчины 21,24,27,30,33</t>
  </si>
  <si>
    <t xml:space="preserve"> Мужчины 51</t>
  </si>
  <si>
    <t>Женщины 30, 33, 36</t>
  </si>
  <si>
    <t>Женщины 39,42</t>
  </si>
  <si>
    <t xml:space="preserve">Законченный случай I этапа диспансеризации определенных групп  взрослого населения (ранее выполненные  медицинские мероприятия  составляют более 15%  от объема диспансеризации): </t>
  </si>
  <si>
    <t>Законченный случай II этапа диспансеризации определенных групп  взрослого населения :</t>
  </si>
  <si>
    <t>Мужчины 21 – 42 года</t>
  </si>
  <si>
    <t>Мужчины 45 и старше</t>
  </si>
  <si>
    <t>Женщины 21 – 42 года</t>
  </si>
  <si>
    <t>Женщины 45 и старше</t>
  </si>
  <si>
    <t>Законченный случай профилактических медицинских осмотров лиц старше 18 лет:</t>
  </si>
  <si>
    <t xml:space="preserve">Мужчины </t>
  </si>
  <si>
    <t xml:space="preserve">Женщины </t>
  </si>
  <si>
    <t>Законченный случай профилактических медицинских осмотров несовершеннолетних:</t>
  </si>
  <si>
    <t>Новорожденный, 2,4,5,6,7,8,9,10,11 месяцев,
1 год 3 месяца, 1 год 6 месяцев
 мальчики</t>
  </si>
  <si>
    <t>Мальчики 1 месяц</t>
  </si>
  <si>
    <t>Девочки 1 месяц</t>
  </si>
  <si>
    <t>Мальчики 3 месяца</t>
  </si>
  <si>
    <t>Девочки 3 месяца</t>
  </si>
  <si>
    <t>Мальчики 12 месяцев</t>
  </si>
  <si>
    <t>Девочки 12 месяцев</t>
  </si>
  <si>
    <t>Мальчики 2,4,5,8,9,11,12,13 лет</t>
  </si>
  <si>
    <t>Девочки 2,4,5,8,9,11,12,13 лет</t>
  </si>
  <si>
    <t>Мальчики 3 года</t>
  </si>
  <si>
    <t>Девочки 3 года</t>
  </si>
  <si>
    <t>Мальчики 6 лет</t>
  </si>
  <si>
    <t>Девочки 6 лет</t>
  </si>
  <si>
    <t>Мальчики 7 лет</t>
  </si>
  <si>
    <t>Девочки 7 лет</t>
  </si>
  <si>
    <t>Мальчики 10 лет</t>
  </si>
  <si>
    <t>Девочки 10 лет</t>
  </si>
  <si>
    <t>Мальчики 14 лет</t>
  </si>
  <si>
    <t>Девочки 14 лет</t>
  </si>
  <si>
    <t>Мальчики 15,16,17 лет</t>
  </si>
  <si>
    <t>Девочки 15,16,17 лет</t>
  </si>
  <si>
    <t>Мужчины 36,39,42,48, 54, 87,90,93,96,99</t>
  </si>
  <si>
    <t>Мужчины 60, 66, 72, 75, 78, 81, 84</t>
  </si>
  <si>
    <t xml:space="preserve"> Мужчины 45, 57</t>
  </si>
  <si>
    <t>Мужчины 63, 69</t>
  </si>
  <si>
    <t>Женщины 87, 90, 93, 96, 99</t>
  </si>
  <si>
    <t>Женщины 21, 24, 27</t>
  </si>
  <si>
    <t>Женщины 72, 75,78, 81, 84</t>
  </si>
  <si>
    <t>Женщины 63, 66, 69</t>
  </si>
  <si>
    <t>Женщины 45, 48, 51, 54, 57</t>
  </si>
  <si>
    <t>Женщины 60</t>
  </si>
  <si>
    <t>Новорожденный, 2,4,5,6,7,8,9,10,11 месяцев,
1 год 3 месяца, 1 год 6 месяцев,
девочки</t>
  </si>
  <si>
    <t>2.1</t>
  </si>
  <si>
    <t xml:space="preserve"> 2.2</t>
  </si>
  <si>
    <t xml:space="preserve">Законченный случай I этапа диспансеризации определенных групп  взрослого населения, проводимой мобильными медицинскими бригадами </t>
  </si>
  <si>
    <t xml:space="preserve"> 2.3</t>
  </si>
  <si>
    <t>Законченный случай I этапа диспансеризации определенных групп  взрослого населения, проводимой мобильными медицинскими бригадами (ранее выполненные  медицинские мероприятия  составляют более 15%  от объема диспансеризации)</t>
  </si>
  <si>
    <t xml:space="preserve">Приложение № 6
к Соглашению о тарифах          на оплату медицинской помощи по обязательному медицинскому страхованию на территории Хабаровского края на 2019 год
</t>
  </si>
  <si>
    <t xml:space="preserve">Законченный случай диспансеризации детей-сирот,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прибывающих в стационарных учреждениях детей-сирот и детей, находящихся в трудной жизненной ситуации, проводимой мобильными медицинскими бригадами </t>
  </si>
  <si>
    <t>1.1</t>
  </si>
  <si>
    <t>Законченный случай профилактических медицинских осмотров лиц старше 18 лет, проводимых мобильными медицинскими бригадами</t>
  </si>
  <si>
    <t xml:space="preserve">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</si>
</sst>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0" fontId="12" fillId="0" borderId="0"/>
    <xf numFmtId="0" fontId="6" fillId="0" borderId="0"/>
    <xf numFmtId="0" fontId="13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Fill="0" applyBorder="0" applyProtection="0">
      <alignment wrapText="1"/>
      <protection locked="0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left" vertical="top" wrapText="1"/>
    </xf>
    <xf numFmtId="0" fontId="8" fillId="0" borderId="0" xfId="2" applyFont="1" applyFill="1" applyAlignment="1">
      <alignment horizontal="left" vertical="top" wrapText="1"/>
    </xf>
    <xf numFmtId="164" fontId="3" fillId="0" borderId="7" xfId="2" applyNumberFormat="1" applyFont="1" applyFill="1" applyBorder="1" applyAlignment="1">
      <alignment horizontal="center" vertical="center" wrapText="1"/>
    </xf>
    <xf numFmtId="164" fontId="3" fillId="0" borderId="8" xfId="2" applyNumberFormat="1" applyFont="1" applyFill="1" applyBorder="1" applyAlignment="1">
      <alignment horizontal="center" vertical="center" wrapText="1"/>
    </xf>
    <xf numFmtId="164" fontId="3" fillId="0" borderId="9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left" vertical="top" wrapText="1"/>
    </xf>
    <xf numFmtId="0" fontId="3" fillId="0" borderId="15" xfId="2" applyFont="1" applyFill="1" applyBorder="1" applyAlignment="1">
      <alignment horizontal="left" vertical="center"/>
    </xf>
    <xf numFmtId="4" fontId="3" fillId="0" borderId="15" xfId="2" applyNumberFormat="1" applyFont="1" applyFill="1" applyBorder="1" applyAlignment="1">
      <alignment horizontal="center" vertical="center" wrapText="1"/>
    </xf>
    <xf numFmtId="4" fontId="3" fillId="0" borderId="16" xfId="2" applyNumberFormat="1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horizontal="left" vertical="center"/>
    </xf>
    <xf numFmtId="4" fontId="3" fillId="0" borderId="21" xfId="2" applyNumberFormat="1" applyFont="1" applyFill="1" applyBorder="1" applyAlignment="1">
      <alignment horizontal="center" vertical="center" wrapText="1"/>
    </xf>
    <xf numFmtId="4" fontId="3" fillId="0" borderId="26" xfId="2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 vertical="top" wrapText="1"/>
    </xf>
    <xf numFmtId="0" fontId="14" fillId="0" borderId="7" xfId="1" applyFont="1" applyFill="1" applyBorder="1" applyAlignment="1">
      <alignment horizontal="left" vertical="top" wrapText="1"/>
    </xf>
    <xf numFmtId="0" fontId="3" fillId="0" borderId="14" xfId="2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20" xfId="2" applyFont="1" applyFill="1" applyBorder="1" applyAlignment="1">
      <alignment horizontal="center" vertical="center" wrapText="1"/>
    </xf>
    <xf numFmtId="4" fontId="7" fillId="0" borderId="15" xfId="1" applyNumberFormat="1" applyFont="1" applyFill="1" applyBorder="1" applyAlignment="1">
      <alignment horizontal="center" vertical="center" wrapText="1"/>
    </xf>
    <xf numFmtId="4" fontId="7" fillId="0" borderId="16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Alignment="1">
      <alignment horizontal="left" vertical="top" wrapText="1"/>
    </xf>
    <xf numFmtId="4" fontId="8" fillId="0" borderId="0" xfId="2" applyNumberFormat="1" applyFont="1" applyFill="1" applyAlignment="1">
      <alignment horizontal="left" vertical="top" wrapText="1"/>
    </xf>
    <xf numFmtId="4" fontId="0" fillId="0" borderId="0" xfId="0" applyNumberFormat="1" applyFill="1"/>
    <xf numFmtId="49" fontId="9" fillId="0" borderId="14" xfId="1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/>
    <xf numFmtId="0" fontId="10" fillId="0" borderId="0" xfId="0" applyFont="1" applyFill="1"/>
    <xf numFmtId="0" fontId="7" fillId="0" borderId="15" xfId="1" applyFont="1" applyFill="1" applyBorder="1" applyAlignment="1">
      <alignment wrapText="1"/>
    </xf>
    <xf numFmtId="0" fontId="8" fillId="0" borderId="14" xfId="2" applyFont="1" applyFill="1" applyBorder="1" applyAlignment="1">
      <alignment horizontal="left" vertical="top" wrapText="1"/>
    </xf>
    <xf numFmtId="0" fontId="8" fillId="0" borderId="15" xfId="2" applyFont="1" applyFill="1" applyBorder="1" applyAlignment="1">
      <alignment horizontal="center" vertical="top" wrapText="1"/>
    </xf>
    <xf numFmtId="4" fontId="5" fillId="0" borderId="15" xfId="2" applyNumberFormat="1" applyFont="1" applyFill="1" applyBorder="1" applyAlignment="1">
      <alignment horizontal="left" vertical="top" wrapText="1"/>
    </xf>
    <xf numFmtId="4" fontId="5" fillId="0" borderId="15" xfId="2" applyNumberFormat="1" applyFont="1" applyFill="1" applyBorder="1" applyAlignment="1">
      <alignment horizontal="center" vertical="center" wrapText="1"/>
    </xf>
    <xf numFmtId="4" fontId="5" fillId="0" borderId="16" xfId="2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left" vertical="center"/>
    </xf>
    <xf numFmtId="0" fontId="5" fillId="0" borderId="15" xfId="1" applyFont="1" applyFill="1" applyBorder="1" applyAlignment="1">
      <alignment horizontal="center" vertical="center" wrapText="1"/>
    </xf>
    <xf numFmtId="4" fontId="5" fillId="0" borderId="15" xfId="1" applyNumberFormat="1" applyFont="1" applyFill="1" applyBorder="1" applyAlignment="1">
      <alignment horizontal="center" vertical="center" wrapText="1"/>
    </xf>
    <xf numFmtId="4" fontId="5" fillId="0" borderId="16" xfId="1" applyNumberFormat="1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wrapText="1"/>
    </xf>
    <xf numFmtId="0" fontId="9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/>
    <xf numFmtId="0" fontId="9" fillId="0" borderId="20" xfId="1" applyFont="1" applyFill="1" applyBorder="1" applyAlignment="1">
      <alignment horizontal="center" vertical="center" wrapText="1"/>
    </xf>
    <xf numFmtId="0" fontId="7" fillId="0" borderId="21" xfId="1" applyFont="1" applyFill="1" applyBorder="1"/>
    <xf numFmtId="4" fontId="7" fillId="0" borderId="21" xfId="1" applyNumberFormat="1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left" vertical="center" wrapText="1"/>
    </xf>
    <xf numFmtId="0" fontId="17" fillId="0" borderId="10" xfId="2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right" vertical="top" wrapText="1"/>
    </xf>
    <xf numFmtId="0" fontId="16" fillId="0" borderId="0" xfId="1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9" fontId="7" fillId="0" borderId="2" xfId="3" applyFont="1" applyFill="1" applyBorder="1" applyAlignment="1">
      <alignment horizontal="center" vertical="center" wrapText="1"/>
    </xf>
    <xf numFmtId="9" fontId="7" fillId="0" borderId="7" xfId="3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top" wrapText="1"/>
    </xf>
    <xf numFmtId="0" fontId="5" fillId="0" borderId="4" xfId="2" applyFont="1" applyFill="1" applyBorder="1" applyAlignment="1">
      <alignment horizontal="center" vertical="top" wrapText="1"/>
    </xf>
    <xf numFmtId="0" fontId="5" fillId="0" borderId="5" xfId="2" applyFont="1" applyFill="1" applyBorder="1" applyAlignment="1">
      <alignment horizontal="center" vertical="top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7" fillId="0" borderId="18" xfId="1" applyFont="1" applyFill="1" applyBorder="1" applyAlignment="1">
      <alignment horizontal="left" vertical="center" wrapText="1"/>
    </xf>
    <xf numFmtId="0" fontId="7" fillId="0" borderId="19" xfId="1" applyFont="1" applyFill="1" applyBorder="1" applyAlignment="1">
      <alignment horizontal="left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24" xfId="2" applyFont="1" applyFill="1" applyBorder="1" applyAlignment="1">
      <alignment horizontal="center" vertical="center" wrapText="1"/>
    </xf>
    <xf numFmtId="0" fontId="3" fillId="0" borderId="25" xfId="2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left" vertical="center" wrapText="1"/>
    </xf>
    <xf numFmtId="0" fontId="5" fillId="0" borderId="18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left" vertical="center" wrapText="1"/>
    </xf>
    <xf numFmtId="0" fontId="3" fillId="0" borderId="17" xfId="2" applyFont="1" applyFill="1" applyBorder="1" applyAlignment="1">
      <alignment horizontal="left" vertical="center" wrapText="1"/>
    </xf>
    <xf numFmtId="0" fontId="3" fillId="0" borderId="18" xfId="2" applyFont="1" applyFill="1" applyBorder="1" applyAlignment="1">
      <alignment horizontal="left" vertical="center" wrapText="1"/>
    </xf>
    <xf numFmtId="0" fontId="3" fillId="0" borderId="19" xfId="2" applyFont="1" applyFill="1" applyBorder="1" applyAlignment="1">
      <alignment horizontal="left" vertical="center" wrapText="1"/>
    </xf>
    <xf numFmtId="0" fontId="3" fillId="0" borderId="23" xfId="2" applyFont="1" applyFill="1" applyBorder="1" applyAlignment="1">
      <alignment horizontal="left" vertical="center" wrapText="1"/>
    </xf>
    <xf numFmtId="0" fontId="3" fillId="0" borderId="24" xfId="2" applyFont="1" applyFill="1" applyBorder="1" applyAlignment="1">
      <alignment horizontal="left" vertical="center" wrapText="1"/>
    </xf>
    <xf numFmtId="0" fontId="3" fillId="0" borderId="25" xfId="2" applyFont="1" applyFill="1" applyBorder="1" applyAlignment="1">
      <alignment horizontal="left" vertical="center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2"/>
    <cellStyle name="Обычный 3 5" xfId="11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topLeftCell="A46" zoomScale="115" zoomScaleNormal="115" zoomScaleSheetLayoutView="100" workbookViewId="0">
      <selection activeCell="C83" sqref="C83"/>
    </sheetView>
  </sheetViews>
  <sheetFormatPr defaultColWidth="9.109375" defaultRowHeight="14.4" x14ac:dyDescent="0.3"/>
  <cols>
    <col min="1" max="1" width="6.109375" style="20" customWidth="1"/>
    <col min="2" max="2" width="37.109375" style="20" customWidth="1"/>
    <col min="3" max="3" width="10" style="20" customWidth="1"/>
    <col min="4" max="4" width="11.5546875" style="20" customWidth="1"/>
    <col min="5" max="5" width="11" style="20" customWidth="1"/>
    <col min="6" max="6" width="11.88671875" style="20" customWidth="1"/>
    <col min="7" max="7" width="14.5546875" style="20" customWidth="1"/>
    <col min="8" max="8" width="13.109375" style="27" customWidth="1"/>
    <col min="9" max="12" width="9.109375" style="20"/>
    <col min="13" max="13" width="13.109375" style="20" bestFit="1" customWidth="1"/>
    <col min="14" max="16384" width="9.109375" style="20"/>
  </cols>
  <sheetData>
    <row r="1" spans="1:17" s="1" customFormat="1" ht="92.25" customHeight="1" x14ac:dyDescent="0.35">
      <c r="E1" s="2"/>
      <c r="F1" s="55" t="s">
        <v>64</v>
      </c>
      <c r="G1" s="55"/>
      <c r="H1" s="24"/>
      <c r="L1" s="2"/>
      <c r="M1" s="2"/>
      <c r="N1" s="2"/>
      <c r="O1" s="2"/>
    </row>
    <row r="2" spans="1:17" s="1" customFormat="1" ht="29.4" customHeight="1" x14ac:dyDescent="0.35">
      <c r="B2" s="56" t="s">
        <v>0</v>
      </c>
      <c r="C2" s="56"/>
      <c r="D2" s="56"/>
      <c r="E2" s="56"/>
      <c r="F2" s="56"/>
      <c r="G2" s="56"/>
      <c r="H2" s="24"/>
      <c r="N2" s="2"/>
      <c r="O2" s="2"/>
      <c r="P2" s="2"/>
      <c r="Q2" s="2"/>
    </row>
    <row r="3" spans="1:17" s="1" customFormat="1" ht="18.600000000000001" thickBot="1" x14ac:dyDescent="0.4">
      <c r="B3" s="3"/>
      <c r="C3" s="3"/>
      <c r="D3" s="3"/>
      <c r="E3" s="3"/>
      <c r="F3" s="3"/>
      <c r="G3" s="4" t="s">
        <v>1</v>
      </c>
      <c r="H3" s="24"/>
      <c r="N3" s="2"/>
      <c r="O3" s="2"/>
      <c r="P3" s="2"/>
      <c r="Q3" s="2"/>
    </row>
    <row r="4" spans="1:17" s="5" customFormat="1" ht="20.25" hidden="1" customHeight="1" thickBot="1" x14ac:dyDescent="0.35">
      <c r="C4" s="17"/>
      <c r="D4" s="18">
        <v>1.4</v>
      </c>
      <c r="E4" s="18">
        <v>1.68</v>
      </c>
      <c r="F4" s="18">
        <v>2.23</v>
      </c>
      <c r="G4" s="18">
        <v>2.57</v>
      </c>
      <c r="H4" s="25"/>
    </row>
    <row r="5" spans="1:17" ht="46.5" customHeight="1" thickBot="1" x14ac:dyDescent="0.35">
      <c r="A5" s="57" t="s">
        <v>2</v>
      </c>
      <c r="B5" s="59" t="s">
        <v>3</v>
      </c>
      <c r="C5" s="57" t="s">
        <v>4</v>
      </c>
      <c r="D5" s="61" t="s">
        <v>5</v>
      </c>
      <c r="E5" s="62"/>
      <c r="F5" s="62"/>
      <c r="G5" s="63"/>
      <c r="H5" s="26"/>
      <c r="I5" s="6"/>
      <c r="J5" s="6"/>
      <c r="K5" s="6"/>
      <c r="L5" s="6"/>
      <c r="M5" s="6"/>
      <c r="N5" s="6"/>
      <c r="O5" s="6"/>
      <c r="P5" s="6"/>
      <c r="Q5" s="6"/>
    </row>
    <row r="6" spans="1:17" ht="48.75" customHeight="1" thickBot="1" x14ac:dyDescent="0.35">
      <c r="A6" s="58"/>
      <c r="B6" s="60"/>
      <c r="C6" s="58"/>
      <c r="D6" s="7" t="s">
        <v>6</v>
      </c>
      <c r="E6" s="8" t="s">
        <v>7</v>
      </c>
      <c r="F6" s="8" t="s">
        <v>8</v>
      </c>
      <c r="G6" s="9" t="s">
        <v>9</v>
      </c>
      <c r="H6" s="26"/>
      <c r="I6" s="6"/>
      <c r="J6" s="6"/>
      <c r="K6" s="6"/>
      <c r="L6" s="6"/>
      <c r="M6" s="6"/>
      <c r="N6" s="6"/>
      <c r="O6" s="6"/>
      <c r="P6" s="6"/>
      <c r="Q6" s="6"/>
    </row>
    <row r="7" spans="1:17" ht="65.25" customHeight="1" x14ac:dyDescent="0.3">
      <c r="A7" s="54">
        <v>1</v>
      </c>
      <c r="B7" s="64" t="s">
        <v>10</v>
      </c>
      <c r="C7" s="65"/>
      <c r="D7" s="65"/>
      <c r="E7" s="65"/>
      <c r="F7" s="65"/>
      <c r="G7" s="66"/>
      <c r="H7" s="26"/>
      <c r="I7" s="6"/>
      <c r="J7" s="6"/>
      <c r="K7" s="6"/>
      <c r="L7" s="6"/>
      <c r="M7" s="6"/>
      <c r="N7" s="6"/>
      <c r="O7" s="6"/>
      <c r="P7" s="6"/>
      <c r="Q7" s="6"/>
    </row>
    <row r="8" spans="1:17" ht="15.6" x14ac:dyDescent="0.3">
      <c r="A8" s="32"/>
      <c r="B8" s="33" t="s">
        <v>11</v>
      </c>
      <c r="C8" s="34">
        <v>3906</v>
      </c>
      <c r="D8" s="35">
        <f>ROUND($C8*$D$4,2)</f>
        <v>5468.4</v>
      </c>
      <c r="E8" s="35">
        <f>ROUND($C8*$E$4,2)</f>
        <v>6562.08</v>
      </c>
      <c r="F8" s="35">
        <f>ROUND($C8*$F$4,2)</f>
        <v>8710.3799999999992</v>
      </c>
      <c r="G8" s="36">
        <f>ROUND($C8*$G$4,2)</f>
        <v>10038.42</v>
      </c>
      <c r="H8" s="26"/>
      <c r="I8" s="6"/>
      <c r="J8" s="6"/>
      <c r="K8" s="6"/>
      <c r="L8" s="6"/>
      <c r="M8" s="6"/>
      <c r="N8" s="6"/>
      <c r="O8" s="6"/>
      <c r="P8" s="6"/>
      <c r="Q8" s="6"/>
    </row>
    <row r="9" spans="1:17" ht="65.25" customHeight="1" x14ac:dyDescent="0.3">
      <c r="A9" s="28" t="s">
        <v>66</v>
      </c>
      <c r="B9" s="76" t="s">
        <v>65</v>
      </c>
      <c r="C9" s="77"/>
      <c r="D9" s="77"/>
      <c r="E9" s="77"/>
      <c r="F9" s="77"/>
      <c r="G9" s="78"/>
      <c r="H9" s="26"/>
      <c r="I9" s="6"/>
      <c r="J9" s="6"/>
      <c r="K9" s="6"/>
      <c r="L9" s="6"/>
      <c r="M9" s="6"/>
      <c r="N9" s="6"/>
      <c r="O9" s="6"/>
      <c r="P9" s="6"/>
      <c r="Q9" s="6"/>
    </row>
    <row r="10" spans="1:17" ht="15.6" x14ac:dyDescent="0.3">
      <c r="A10" s="32"/>
      <c r="B10" s="33" t="s">
        <v>11</v>
      </c>
      <c r="C10" s="34">
        <v>5078</v>
      </c>
      <c r="D10" s="35">
        <f>ROUND($C10*$D$4,2)</f>
        <v>7109.2</v>
      </c>
      <c r="E10" s="35">
        <f>ROUND($C10*$E$4,2)</f>
        <v>8531.0400000000009</v>
      </c>
      <c r="F10" s="35">
        <f>ROUND($C10*$F$4,2)</f>
        <v>11323.94</v>
      </c>
      <c r="G10" s="36">
        <f>ROUND($C10*$G$4,2)</f>
        <v>13050.46</v>
      </c>
      <c r="H10" s="26"/>
      <c r="I10" s="6"/>
      <c r="J10" s="6"/>
      <c r="K10" s="6"/>
      <c r="L10" s="6"/>
      <c r="M10" s="6"/>
      <c r="N10" s="6"/>
      <c r="O10" s="6"/>
      <c r="P10" s="6"/>
      <c r="Q10" s="6"/>
    </row>
    <row r="11" spans="1:17" ht="22.95" customHeight="1" x14ac:dyDescent="0.3">
      <c r="A11" s="37">
        <v>2</v>
      </c>
      <c r="B11" s="38" t="s">
        <v>12</v>
      </c>
      <c r="C11" s="39"/>
      <c r="D11" s="40"/>
      <c r="E11" s="40"/>
      <c r="F11" s="40"/>
      <c r="G11" s="41"/>
      <c r="H11" s="26"/>
      <c r="I11" s="6"/>
      <c r="J11" s="6"/>
      <c r="K11" s="6"/>
      <c r="L11" s="6"/>
      <c r="M11" s="6"/>
      <c r="N11" s="6"/>
      <c r="O11" s="6"/>
      <c r="P11" s="6"/>
      <c r="Q11" s="6"/>
    </row>
    <row r="12" spans="1:17" ht="19.5" customHeight="1" x14ac:dyDescent="0.3">
      <c r="A12" s="42"/>
      <c r="B12" s="43" t="s">
        <v>13</v>
      </c>
      <c r="C12" s="44">
        <v>596</v>
      </c>
      <c r="D12" s="35">
        <f>ROUND($C12*$D$4,2)</f>
        <v>834.4</v>
      </c>
      <c r="E12" s="35">
        <f>ROUND($C12*$E$4,2)</f>
        <v>1001.28</v>
      </c>
      <c r="F12" s="35">
        <f>ROUND($C12*$F$4,2)</f>
        <v>1329.08</v>
      </c>
      <c r="G12" s="36">
        <f>ROUND($C12*$G$4,2)</f>
        <v>1531.72</v>
      </c>
      <c r="H12" s="26"/>
      <c r="I12" s="6"/>
      <c r="J12" s="6"/>
      <c r="K12" s="6"/>
      <c r="L12" s="6"/>
      <c r="M12" s="6"/>
      <c r="N12" s="6"/>
      <c r="O12" s="6"/>
      <c r="P12" s="6"/>
      <c r="Q12" s="6"/>
    </row>
    <row r="13" spans="1:17" ht="19.5" customHeight="1" x14ac:dyDescent="0.3">
      <c r="A13" s="42"/>
      <c r="B13" s="43" t="s">
        <v>48</v>
      </c>
      <c r="C13" s="44">
        <v>670</v>
      </c>
      <c r="D13" s="35">
        <f t="shared" ref="D13:D25" si="0">ROUND($C13*$D$4,2)</f>
        <v>938</v>
      </c>
      <c r="E13" s="35">
        <f t="shared" ref="E13:E25" si="1">ROUND($C13*$E$4,2)</f>
        <v>1125.5999999999999</v>
      </c>
      <c r="F13" s="35">
        <f t="shared" ref="F13:F25" si="2">ROUND($C13*$F$4,2)</f>
        <v>1494.1</v>
      </c>
      <c r="G13" s="36">
        <f t="shared" ref="G13:G25" si="3">ROUND($C13*$G$4,2)</f>
        <v>1721.9</v>
      </c>
      <c r="H13" s="26"/>
      <c r="I13" s="6"/>
      <c r="J13" s="6"/>
      <c r="K13" s="6"/>
      <c r="L13" s="6"/>
      <c r="M13" s="6"/>
      <c r="N13" s="6"/>
      <c r="O13" s="6"/>
      <c r="P13" s="6"/>
      <c r="Q13" s="6"/>
    </row>
    <row r="14" spans="1:17" ht="19.5" customHeight="1" x14ac:dyDescent="0.3">
      <c r="A14" s="42"/>
      <c r="B14" s="43" t="s">
        <v>49</v>
      </c>
      <c r="C14" s="44">
        <v>742</v>
      </c>
      <c r="D14" s="35">
        <f t="shared" si="0"/>
        <v>1038.8</v>
      </c>
      <c r="E14" s="35">
        <f t="shared" si="1"/>
        <v>1246.56</v>
      </c>
      <c r="F14" s="35">
        <f t="shared" si="2"/>
        <v>1654.66</v>
      </c>
      <c r="G14" s="36">
        <f t="shared" si="3"/>
        <v>1906.94</v>
      </c>
      <c r="H14" s="26"/>
      <c r="I14" s="6"/>
      <c r="J14" s="6"/>
      <c r="K14" s="6"/>
      <c r="L14" s="6"/>
      <c r="M14" s="6"/>
      <c r="N14" s="6"/>
      <c r="O14" s="6"/>
      <c r="P14" s="6"/>
      <c r="Q14" s="6"/>
    </row>
    <row r="15" spans="1:17" ht="19.5" customHeight="1" x14ac:dyDescent="0.3">
      <c r="A15" s="42"/>
      <c r="B15" s="43" t="s">
        <v>50</v>
      </c>
      <c r="C15" s="44">
        <v>1043</v>
      </c>
      <c r="D15" s="35">
        <f>ROUND($C15*$D$4,2)</f>
        <v>1460.2</v>
      </c>
      <c r="E15" s="35">
        <f>ROUND($C15*$E$4,2)</f>
        <v>1752.24</v>
      </c>
      <c r="F15" s="35">
        <f>ROUND($C15*$F$4,2)</f>
        <v>2325.89</v>
      </c>
      <c r="G15" s="36">
        <f>ROUND($C15*$G$4,2)</f>
        <v>2680.51</v>
      </c>
      <c r="H15" s="26"/>
      <c r="I15" s="6"/>
      <c r="J15" s="6"/>
      <c r="K15" s="6"/>
      <c r="L15" s="6"/>
      <c r="M15" s="6"/>
      <c r="N15" s="6"/>
      <c r="O15" s="6"/>
      <c r="P15" s="6"/>
      <c r="Q15" s="6"/>
    </row>
    <row r="16" spans="1:17" ht="19.5" customHeight="1" x14ac:dyDescent="0.3">
      <c r="A16" s="42"/>
      <c r="B16" s="45" t="s">
        <v>51</v>
      </c>
      <c r="C16" s="44">
        <v>1113</v>
      </c>
      <c r="D16" s="35">
        <f t="shared" si="0"/>
        <v>1558.2</v>
      </c>
      <c r="E16" s="35">
        <f t="shared" si="1"/>
        <v>1869.84</v>
      </c>
      <c r="F16" s="35">
        <f t="shared" si="2"/>
        <v>2481.9899999999998</v>
      </c>
      <c r="G16" s="36">
        <f t="shared" si="3"/>
        <v>2860.41</v>
      </c>
      <c r="H16" s="26"/>
      <c r="I16" s="6"/>
      <c r="J16" s="6"/>
      <c r="K16" s="6"/>
      <c r="L16" s="6"/>
      <c r="M16" s="6"/>
      <c r="N16" s="6"/>
      <c r="O16" s="6"/>
      <c r="P16" s="6"/>
      <c r="Q16" s="6"/>
    </row>
    <row r="17" spans="1:17" ht="19.5" customHeight="1" x14ac:dyDescent="0.3">
      <c r="A17" s="42"/>
      <c r="B17" s="43" t="s">
        <v>14</v>
      </c>
      <c r="C17" s="44">
        <v>1417</v>
      </c>
      <c r="D17" s="35">
        <f t="shared" si="0"/>
        <v>1983.8</v>
      </c>
      <c r="E17" s="35">
        <f t="shared" si="1"/>
        <v>2380.56</v>
      </c>
      <c r="F17" s="35">
        <f t="shared" si="2"/>
        <v>3159.91</v>
      </c>
      <c r="G17" s="36">
        <f t="shared" si="3"/>
        <v>3641.69</v>
      </c>
      <c r="H17" s="26"/>
      <c r="I17" s="6"/>
      <c r="J17" s="6"/>
      <c r="K17" s="6"/>
      <c r="L17" s="6"/>
      <c r="M17" s="6"/>
      <c r="N17" s="6"/>
      <c r="O17" s="6"/>
      <c r="P17" s="6"/>
      <c r="Q17" s="6"/>
    </row>
    <row r="18" spans="1:17" ht="23.4" customHeight="1" x14ac:dyDescent="0.3">
      <c r="A18" s="42"/>
      <c r="B18" s="43" t="s">
        <v>53</v>
      </c>
      <c r="C18" s="44">
        <v>596</v>
      </c>
      <c r="D18" s="35">
        <f t="shared" si="0"/>
        <v>834.4</v>
      </c>
      <c r="E18" s="35">
        <f t="shared" si="1"/>
        <v>1001.28</v>
      </c>
      <c r="F18" s="35">
        <f t="shared" si="2"/>
        <v>1329.08</v>
      </c>
      <c r="G18" s="36">
        <f t="shared" si="3"/>
        <v>1531.72</v>
      </c>
      <c r="H18" s="26"/>
      <c r="I18" s="6"/>
      <c r="J18" s="6"/>
      <c r="K18" s="6"/>
      <c r="L18" s="6"/>
      <c r="M18" s="6"/>
      <c r="N18" s="6"/>
      <c r="O18" s="6"/>
      <c r="P18" s="6"/>
      <c r="Q18" s="6"/>
    </row>
    <row r="19" spans="1:17" ht="23.4" customHeight="1" x14ac:dyDescent="0.3">
      <c r="A19" s="42"/>
      <c r="B19" s="43" t="s">
        <v>52</v>
      </c>
      <c r="C19" s="44">
        <v>670</v>
      </c>
      <c r="D19" s="35">
        <f t="shared" si="0"/>
        <v>938</v>
      </c>
      <c r="E19" s="35">
        <f t="shared" si="1"/>
        <v>1125.5999999999999</v>
      </c>
      <c r="F19" s="35">
        <f t="shared" si="2"/>
        <v>1494.1</v>
      </c>
      <c r="G19" s="36">
        <f t="shared" si="3"/>
        <v>1721.9</v>
      </c>
      <c r="H19" s="26"/>
    </row>
    <row r="20" spans="1:17" ht="19.5" customHeight="1" x14ac:dyDescent="0.3">
      <c r="A20" s="42"/>
      <c r="B20" s="45" t="s">
        <v>54</v>
      </c>
      <c r="C20" s="44">
        <v>742</v>
      </c>
      <c r="D20" s="35">
        <f t="shared" si="0"/>
        <v>1038.8</v>
      </c>
      <c r="E20" s="35">
        <f t="shared" si="1"/>
        <v>1246.56</v>
      </c>
      <c r="F20" s="35">
        <f t="shared" si="2"/>
        <v>1654.66</v>
      </c>
      <c r="G20" s="36">
        <f t="shared" si="3"/>
        <v>1906.94</v>
      </c>
    </row>
    <row r="21" spans="1:17" ht="19.5" customHeight="1" x14ac:dyDescent="0.3">
      <c r="A21" s="42"/>
      <c r="B21" s="45" t="s">
        <v>15</v>
      </c>
      <c r="C21" s="44">
        <v>1005</v>
      </c>
      <c r="D21" s="35">
        <f t="shared" si="0"/>
        <v>1407</v>
      </c>
      <c r="E21" s="35">
        <f t="shared" si="1"/>
        <v>1688.4</v>
      </c>
      <c r="F21" s="35">
        <f t="shared" si="2"/>
        <v>2241.15</v>
      </c>
      <c r="G21" s="36">
        <f t="shared" si="3"/>
        <v>2582.85</v>
      </c>
      <c r="H21" s="26"/>
    </row>
    <row r="22" spans="1:17" ht="19.5" customHeight="1" x14ac:dyDescent="0.3">
      <c r="A22" s="42"/>
      <c r="B22" s="45" t="s">
        <v>55</v>
      </c>
      <c r="C22" s="44">
        <v>1110</v>
      </c>
      <c r="D22" s="35">
        <f t="shared" si="0"/>
        <v>1554</v>
      </c>
      <c r="E22" s="35">
        <f t="shared" si="1"/>
        <v>1864.8</v>
      </c>
      <c r="F22" s="35">
        <f t="shared" si="2"/>
        <v>2475.3000000000002</v>
      </c>
      <c r="G22" s="36">
        <f t="shared" si="3"/>
        <v>2852.7</v>
      </c>
      <c r="H22" s="26"/>
    </row>
    <row r="23" spans="1:17" ht="19.5" customHeight="1" x14ac:dyDescent="0.3">
      <c r="A23" s="42"/>
      <c r="B23" s="45" t="s">
        <v>16</v>
      </c>
      <c r="C23" s="44">
        <v>1371</v>
      </c>
      <c r="D23" s="35">
        <f t="shared" si="0"/>
        <v>1919.4</v>
      </c>
      <c r="E23" s="35">
        <f t="shared" si="1"/>
        <v>2303.2800000000002</v>
      </c>
      <c r="F23" s="35">
        <f t="shared" si="2"/>
        <v>3057.33</v>
      </c>
      <c r="G23" s="36">
        <f t="shared" si="3"/>
        <v>3523.47</v>
      </c>
      <c r="H23" s="26"/>
    </row>
    <row r="24" spans="1:17" ht="19.5" customHeight="1" x14ac:dyDescent="0.3">
      <c r="A24" s="42"/>
      <c r="B24" s="45" t="s">
        <v>56</v>
      </c>
      <c r="C24" s="44">
        <v>1447</v>
      </c>
      <c r="D24" s="35">
        <f>ROUND($C24*$D$4,2)</f>
        <v>2025.8</v>
      </c>
      <c r="E24" s="35">
        <f t="shared" si="1"/>
        <v>2430.96</v>
      </c>
      <c r="F24" s="35">
        <f t="shared" si="2"/>
        <v>3226.81</v>
      </c>
      <c r="G24" s="36">
        <f t="shared" si="3"/>
        <v>3718.79</v>
      </c>
      <c r="H24" s="26"/>
    </row>
    <row r="25" spans="1:17" ht="19.5" customHeight="1" x14ac:dyDescent="0.3">
      <c r="A25" s="42"/>
      <c r="B25" s="45" t="s">
        <v>57</v>
      </c>
      <c r="C25" s="44">
        <v>1517</v>
      </c>
      <c r="D25" s="35">
        <f t="shared" si="0"/>
        <v>2123.8000000000002</v>
      </c>
      <c r="E25" s="35">
        <f t="shared" si="1"/>
        <v>2548.56</v>
      </c>
      <c r="F25" s="35">
        <f t="shared" si="2"/>
        <v>3382.91</v>
      </c>
      <c r="G25" s="36">
        <f t="shared" si="3"/>
        <v>3898.69</v>
      </c>
      <c r="H25" s="26"/>
    </row>
    <row r="26" spans="1:17" ht="19.5" customHeight="1" x14ac:dyDescent="0.3">
      <c r="A26" s="42"/>
      <c r="B26" s="45"/>
      <c r="C26" s="44"/>
      <c r="D26" s="35"/>
      <c r="E26" s="35"/>
      <c r="F26" s="35"/>
      <c r="G26" s="36"/>
      <c r="H26" s="26"/>
    </row>
    <row r="27" spans="1:17" ht="29.25" customHeight="1" x14ac:dyDescent="0.3">
      <c r="A27" s="28" t="s">
        <v>59</v>
      </c>
      <c r="B27" s="73" t="s">
        <v>61</v>
      </c>
      <c r="C27" s="74"/>
      <c r="D27" s="74"/>
      <c r="E27" s="74"/>
      <c r="F27" s="75"/>
      <c r="G27" s="41"/>
      <c r="H27" s="26"/>
      <c r="I27" s="6"/>
      <c r="J27" s="6"/>
      <c r="K27" s="6"/>
      <c r="L27" s="6"/>
      <c r="M27" s="6"/>
      <c r="N27" s="6"/>
      <c r="O27" s="6"/>
      <c r="P27" s="6"/>
      <c r="Q27" s="6"/>
    </row>
    <row r="28" spans="1:17" ht="19.5" customHeight="1" x14ac:dyDescent="0.3">
      <c r="A28" s="42"/>
      <c r="B28" s="43" t="s">
        <v>13</v>
      </c>
      <c r="C28" s="44">
        <v>775</v>
      </c>
      <c r="D28" s="35">
        <f>ROUND($C28*$D$4,2)</f>
        <v>1085</v>
      </c>
      <c r="E28" s="35">
        <f>ROUND($C28*$E$4,2)</f>
        <v>1302</v>
      </c>
      <c r="F28" s="35">
        <f>ROUND($C28*$F$4,2)</f>
        <v>1728.25</v>
      </c>
      <c r="G28" s="36">
        <f>ROUND($C28*$G$4,2)</f>
        <v>1991.75</v>
      </c>
      <c r="H28" s="26"/>
      <c r="I28" s="6"/>
      <c r="J28" s="6"/>
      <c r="K28" s="6"/>
      <c r="L28" s="6"/>
      <c r="M28" s="6"/>
      <c r="N28" s="6"/>
      <c r="O28" s="6"/>
      <c r="P28" s="6"/>
      <c r="Q28" s="6"/>
    </row>
    <row r="29" spans="1:17" ht="19.5" customHeight="1" x14ac:dyDescent="0.3">
      <c r="A29" s="42"/>
      <c r="B29" s="43" t="s">
        <v>48</v>
      </c>
      <c r="C29" s="44">
        <v>871</v>
      </c>
      <c r="D29" s="35">
        <f t="shared" ref="D29:D41" si="4">ROUND($C29*$D$4,2)</f>
        <v>1219.4000000000001</v>
      </c>
      <c r="E29" s="35">
        <f t="shared" ref="E29:E41" si="5">ROUND($C29*$E$4,2)</f>
        <v>1463.28</v>
      </c>
      <c r="F29" s="35">
        <f t="shared" ref="F29:F41" si="6">ROUND($C29*$F$4,2)</f>
        <v>1942.33</v>
      </c>
      <c r="G29" s="36">
        <f t="shared" ref="G29:G41" si="7">ROUND($C29*$G$4,2)</f>
        <v>2238.4699999999998</v>
      </c>
      <c r="H29" s="26"/>
      <c r="I29" s="6"/>
      <c r="J29" s="6"/>
      <c r="K29" s="6"/>
      <c r="L29" s="6"/>
      <c r="M29" s="6"/>
      <c r="N29" s="6"/>
      <c r="O29" s="6"/>
      <c r="P29" s="6"/>
      <c r="Q29" s="6"/>
    </row>
    <row r="30" spans="1:17" ht="19.5" customHeight="1" x14ac:dyDescent="0.3">
      <c r="A30" s="42"/>
      <c r="B30" s="43" t="s">
        <v>49</v>
      </c>
      <c r="C30" s="44">
        <v>965</v>
      </c>
      <c r="D30" s="35">
        <f t="shared" si="4"/>
        <v>1351</v>
      </c>
      <c r="E30" s="35">
        <f t="shared" si="5"/>
        <v>1621.2</v>
      </c>
      <c r="F30" s="35">
        <f t="shared" si="6"/>
        <v>2151.9499999999998</v>
      </c>
      <c r="G30" s="36">
        <f t="shared" si="7"/>
        <v>2480.0500000000002</v>
      </c>
      <c r="H30" s="26"/>
      <c r="I30" s="6"/>
      <c r="J30" s="6"/>
      <c r="K30" s="6"/>
      <c r="L30" s="6"/>
      <c r="M30" s="6"/>
      <c r="N30" s="6"/>
      <c r="O30" s="6"/>
      <c r="P30" s="6"/>
      <c r="Q30" s="6"/>
    </row>
    <row r="31" spans="1:17" ht="19.5" customHeight="1" x14ac:dyDescent="0.3">
      <c r="A31" s="42"/>
      <c r="B31" s="43" t="s">
        <v>50</v>
      </c>
      <c r="C31" s="44">
        <v>1356</v>
      </c>
      <c r="D31" s="35">
        <f>ROUND($C31*$D$4,2)</f>
        <v>1898.4</v>
      </c>
      <c r="E31" s="35">
        <f>ROUND($C31*$E$4,2)</f>
        <v>2278.08</v>
      </c>
      <c r="F31" s="35">
        <f>ROUND($C31*$F$4,2)</f>
        <v>3023.88</v>
      </c>
      <c r="G31" s="36">
        <f>ROUND($C31*$G$4,2)</f>
        <v>3484.92</v>
      </c>
      <c r="H31" s="26"/>
      <c r="I31" s="6"/>
      <c r="J31" s="6"/>
      <c r="K31" s="6"/>
      <c r="L31" s="6"/>
      <c r="M31" s="6"/>
      <c r="N31" s="6"/>
      <c r="O31" s="6"/>
      <c r="P31" s="6"/>
      <c r="Q31" s="6"/>
    </row>
    <row r="32" spans="1:17" ht="19.5" customHeight="1" x14ac:dyDescent="0.3">
      <c r="A32" s="42"/>
      <c r="B32" s="45" t="s">
        <v>51</v>
      </c>
      <c r="C32" s="44">
        <v>1447</v>
      </c>
      <c r="D32" s="35">
        <f t="shared" si="4"/>
        <v>2025.8</v>
      </c>
      <c r="E32" s="35">
        <f t="shared" si="5"/>
        <v>2430.96</v>
      </c>
      <c r="F32" s="35">
        <f t="shared" si="6"/>
        <v>3226.81</v>
      </c>
      <c r="G32" s="36">
        <f t="shared" si="7"/>
        <v>3718.79</v>
      </c>
      <c r="H32" s="26"/>
      <c r="I32" s="6"/>
      <c r="J32" s="6"/>
      <c r="K32" s="6"/>
      <c r="L32" s="6"/>
      <c r="M32" s="6"/>
      <c r="N32" s="6"/>
      <c r="O32" s="6"/>
      <c r="P32" s="6"/>
      <c r="Q32" s="6"/>
    </row>
    <row r="33" spans="1:17" ht="19.5" customHeight="1" x14ac:dyDescent="0.3">
      <c r="A33" s="42"/>
      <c r="B33" s="43" t="s">
        <v>14</v>
      </c>
      <c r="C33" s="44">
        <v>1842</v>
      </c>
      <c r="D33" s="35">
        <f t="shared" si="4"/>
        <v>2578.8000000000002</v>
      </c>
      <c r="E33" s="35">
        <f t="shared" si="5"/>
        <v>3094.56</v>
      </c>
      <c r="F33" s="35">
        <f t="shared" si="6"/>
        <v>4107.66</v>
      </c>
      <c r="G33" s="36">
        <f t="shared" si="7"/>
        <v>4733.9399999999996</v>
      </c>
      <c r="H33" s="26"/>
      <c r="I33" s="6"/>
      <c r="J33" s="6"/>
      <c r="K33" s="6"/>
      <c r="L33" s="6"/>
      <c r="M33" s="6"/>
      <c r="N33" s="6"/>
      <c r="O33" s="6"/>
      <c r="P33" s="6"/>
      <c r="Q33" s="6"/>
    </row>
    <row r="34" spans="1:17" ht="23.4" customHeight="1" x14ac:dyDescent="0.3">
      <c r="A34" s="42"/>
      <c r="B34" s="43" t="s">
        <v>53</v>
      </c>
      <c r="C34" s="44">
        <v>775</v>
      </c>
      <c r="D34" s="35">
        <f t="shared" si="4"/>
        <v>1085</v>
      </c>
      <c r="E34" s="35">
        <f t="shared" si="5"/>
        <v>1302</v>
      </c>
      <c r="F34" s="35">
        <f t="shared" si="6"/>
        <v>1728.25</v>
      </c>
      <c r="G34" s="36">
        <f t="shared" si="7"/>
        <v>1991.75</v>
      </c>
      <c r="H34" s="26"/>
      <c r="I34" s="6"/>
      <c r="J34" s="6"/>
      <c r="K34" s="6"/>
      <c r="L34" s="6"/>
      <c r="M34" s="6"/>
      <c r="N34" s="6"/>
      <c r="O34" s="6"/>
      <c r="P34" s="6"/>
      <c r="Q34" s="6"/>
    </row>
    <row r="35" spans="1:17" ht="23.4" customHeight="1" x14ac:dyDescent="0.3">
      <c r="A35" s="42"/>
      <c r="B35" s="43" t="s">
        <v>52</v>
      </c>
      <c r="C35" s="44">
        <v>871</v>
      </c>
      <c r="D35" s="35">
        <f t="shared" si="4"/>
        <v>1219.4000000000001</v>
      </c>
      <c r="E35" s="35">
        <f t="shared" si="5"/>
        <v>1463.28</v>
      </c>
      <c r="F35" s="35">
        <f t="shared" si="6"/>
        <v>1942.33</v>
      </c>
      <c r="G35" s="36">
        <f t="shared" si="7"/>
        <v>2238.4699999999998</v>
      </c>
      <c r="H35" s="26"/>
    </row>
    <row r="36" spans="1:17" ht="19.5" customHeight="1" x14ac:dyDescent="0.3">
      <c r="A36" s="42"/>
      <c r="B36" s="45" t="s">
        <v>54</v>
      </c>
      <c r="C36" s="44">
        <v>965</v>
      </c>
      <c r="D36" s="35">
        <f t="shared" si="4"/>
        <v>1351</v>
      </c>
      <c r="E36" s="35">
        <f t="shared" si="5"/>
        <v>1621.2</v>
      </c>
      <c r="F36" s="35">
        <f t="shared" si="6"/>
        <v>2151.9499999999998</v>
      </c>
      <c r="G36" s="36">
        <f t="shared" si="7"/>
        <v>2480.0500000000002</v>
      </c>
      <c r="H36" s="26"/>
    </row>
    <row r="37" spans="1:17" ht="19.5" customHeight="1" x14ac:dyDescent="0.3">
      <c r="A37" s="42"/>
      <c r="B37" s="45" t="s">
        <v>15</v>
      </c>
      <c r="C37" s="44">
        <v>1307</v>
      </c>
      <c r="D37" s="35">
        <f t="shared" si="4"/>
        <v>1829.8</v>
      </c>
      <c r="E37" s="35">
        <f t="shared" si="5"/>
        <v>2195.7600000000002</v>
      </c>
      <c r="F37" s="35">
        <f t="shared" si="6"/>
        <v>2914.61</v>
      </c>
      <c r="G37" s="36">
        <f t="shared" si="7"/>
        <v>3358.99</v>
      </c>
      <c r="H37" s="26"/>
    </row>
    <row r="38" spans="1:17" ht="19.5" customHeight="1" x14ac:dyDescent="0.3">
      <c r="A38" s="42"/>
      <c r="B38" s="45" t="s">
        <v>55</v>
      </c>
      <c r="C38" s="44">
        <v>1443</v>
      </c>
      <c r="D38" s="35">
        <f t="shared" si="4"/>
        <v>2020.2</v>
      </c>
      <c r="E38" s="35">
        <f t="shared" si="5"/>
        <v>2424.2399999999998</v>
      </c>
      <c r="F38" s="35">
        <f t="shared" si="6"/>
        <v>3217.89</v>
      </c>
      <c r="G38" s="36">
        <f t="shared" si="7"/>
        <v>3708.51</v>
      </c>
      <c r="H38" s="26"/>
    </row>
    <row r="39" spans="1:17" ht="19.5" customHeight="1" x14ac:dyDescent="0.3">
      <c r="A39" s="42"/>
      <c r="B39" s="45" t="s">
        <v>16</v>
      </c>
      <c r="C39" s="44">
        <v>1782</v>
      </c>
      <c r="D39" s="35">
        <f t="shared" si="4"/>
        <v>2494.8000000000002</v>
      </c>
      <c r="E39" s="35">
        <f t="shared" si="5"/>
        <v>2993.76</v>
      </c>
      <c r="F39" s="35">
        <f t="shared" si="6"/>
        <v>3973.86</v>
      </c>
      <c r="G39" s="36">
        <f t="shared" si="7"/>
        <v>4579.74</v>
      </c>
      <c r="H39" s="26"/>
    </row>
    <row r="40" spans="1:17" ht="19.5" customHeight="1" x14ac:dyDescent="0.3">
      <c r="A40" s="42"/>
      <c r="B40" s="45" t="s">
        <v>56</v>
      </c>
      <c r="C40" s="44">
        <v>1881</v>
      </c>
      <c r="D40" s="35">
        <f>ROUND($C40*$D$4,2)</f>
        <v>2633.4</v>
      </c>
      <c r="E40" s="35">
        <f t="shared" si="5"/>
        <v>3160.08</v>
      </c>
      <c r="F40" s="35">
        <f t="shared" si="6"/>
        <v>4194.63</v>
      </c>
      <c r="G40" s="36">
        <f t="shared" si="7"/>
        <v>4834.17</v>
      </c>
      <c r="H40" s="26"/>
    </row>
    <row r="41" spans="1:17" ht="19.5" customHeight="1" x14ac:dyDescent="0.3">
      <c r="A41" s="42"/>
      <c r="B41" s="45" t="s">
        <v>57</v>
      </c>
      <c r="C41" s="44">
        <v>1972</v>
      </c>
      <c r="D41" s="35">
        <f t="shared" si="4"/>
        <v>2760.8</v>
      </c>
      <c r="E41" s="35">
        <f t="shared" si="5"/>
        <v>3312.96</v>
      </c>
      <c r="F41" s="35">
        <f t="shared" si="6"/>
        <v>4397.5600000000004</v>
      </c>
      <c r="G41" s="36">
        <f t="shared" si="7"/>
        <v>5068.04</v>
      </c>
      <c r="H41" s="26"/>
    </row>
    <row r="42" spans="1:17" ht="19.5" customHeight="1" x14ac:dyDescent="0.3">
      <c r="A42" s="42"/>
      <c r="B42" s="43"/>
      <c r="C42" s="44"/>
      <c r="D42" s="35"/>
      <c r="E42" s="35"/>
      <c r="F42" s="35"/>
      <c r="G42" s="36"/>
      <c r="H42" s="26"/>
    </row>
    <row r="43" spans="1:17" s="30" customFormat="1" ht="75.599999999999994" customHeight="1" x14ac:dyDescent="0.3">
      <c r="A43" s="28" t="s">
        <v>60</v>
      </c>
      <c r="B43" s="46" t="s">
        <v>17</v>
      </c>
      <c r="C43" s="22">
        <f>C12*0.73</f>
        <v>435.08</v>
      </c>
      <c r="D43" s="22">
        <f>ROUND($C43*$D$4,2)</f>
        <v>609.11</v>
      </c>
      <c r="E43" s="22">
        <f>ROUND($C43*$E$4,2)</f>
        <v>730.93</v>
      </c>
      <c r="F43" s="22">
        <f>ROUND($C43*$F$4,2)</f>
        <v>970.23</v>
      </c>
      <c r="G43" s="23">
        <f>ROUND($C43*$G$4,2)</f>
        <v>1118.1600000000001</v>
      </c>
      <c r="H43" s="29"/>
      <c r="J43" s="29"/>
    </row>
    <row r="44" spans="1:17" s="30" customFormat="1" ht="15.6" x14ac:dyDescent="0.3">
      <c r="A44" s="28"/>
      <c r="B44" s="31"/>
      <c r="C44" s="22"/>
      <c r="D44" s="22"/>
      <c r="E44" s="22"/>
      <c r="F44" s="22"/>
      <c r="G44" s="22"/>
      <c r="H44" s="29"/>
      <c r="J44" s="29"/>
    </row>
    <row r="45" spans="1:17" s="30" customFormat="1" ht="105" customHeight="1" x14ac:dyDescent="0.3">
      <c r="A45" s="28" t="s">
        <v>62</v>
      </c>
      <c r="B45" s="46" t="s">
        <v>63</v>
      </c>
      <c r="C45" s="22">
        <v>565.60399999999993</v>
      </c>
      <c r="D45" s="22">
        <f>ROUND($C45*$D$4,2)</f>
        <v>791.85</v>
      </c>
      <c r="E45" s="22">
        <f>ROUND($C45*$E$4,2)</f>
        <v>950.21</v>
      </c>
      <c r="F45" s="22">
        <f>ROUND($C45*$F$4,2)</f>
        <v>1261.3</v>
      </c>
      <c r="G45" s="23">
        <f>ROUND($C45*$G$4,2)</f>
        <v>1453.6</v>
      </c>
      <c r="H45" s="29"/>
      <c r="J45" s="29"/>
    </row>
    <row r="46" spans="1:17" s="30" customFormat="1" ht="20.25" customHeight="1" x14ac:dyDescent="0.3">
      <c r="A46" s="28"/>
      <c r="B46" s="31"/>
      <c r="C46" s="22"/>
      <c r="D46" s="22"/>
      <c r="E46" s="22"/>
      <c r="F46" s="22"/>
      <c r="G46" s="22"/>
      <c r="H46" s="29"/>
      <c r="J46" s="29"/>
    </row>
    <row r="47" spans="1:17" s="30" customFormat="1" ht="26.25" customHeight="1" x14ac:dyDescent="0.3">
      <c r="A47" s="47">
        <v>3</v>
      </c>
      <c r="B47" s="67" t="s">
        <v>18</v>
      </c>
      <c r="C47" s="68"/>
      <c r="D47" s="68"/>
      <c r="E47" s="68"/>
      <c r="F47" s="68"/>
      <c r="G47" s="69"/>
      <c r="H47" s="29"/>
    </row>
    <row r="48" spans="1:17" s="30" customFormat="1" ht="23.4" customHeight="1" x14ac:dyDescent="0.3">
      <c r="A48" s="47"/>
      <c r="B48" s="48" t="s">
        <v>19</v>
      </c>
      <c r="C48" s="22">
        <v>885.37</v>
      </c>
      <c r="D48" s="22">
        <f>ROUND(C48*$D$4,2)</f>
        <v>1239.52</v>
      </c>
      <c r="E48" s="22">
        <f>ROUND(C48*$E$4,2)</f>
        <v>1487.42</v>
      </c>
      <c r="F48" s="22">
        <f>ROUND(C48*$F$4,2)</f>
        <v>1974.38</v>
      </c>
      <c r="G48" s="23">
        <f>ROUND(C48*$G$4,2)</f>
        <v>2275.4</v>
      </c>
      <c r="H48" s="29"/>
    </row>
    <row r="49" spans="1:8" s="30" customFormat="1" ht="23.4" customHeight="1" x14ac:dyDescent="0.3">
      <c r="A49" s="47"/>
      <c r="B49" s="48" t="s">
        <v>20</v>
      </c>
      <c r="C49" s="22">
        <v>1282.3699999999999</v>
      </c>
      <c r="D49" s="22">
        <f t="shared" ref="D49:D51" si="8">ROUND(C49*$D$4,2)</f>
        <v>1795.32</v>
      </c>
      <c r="E49" s="22">
        <f t="shared" ref="E49:E51" si="9">ROUND(C49*$E$4,2)</f>
        <v>2154.38</v>
      </c>
      <c r="F49" s="22">
        <f>ROUND(C49*$F$4,2)</f>
        <v>2859.69</v>
      </c>
      <c r="G49" s="23">
        <f t="shared" ref="G49:G51" si="10">ROUND(C49*$G$4,2)</f>
        <v>3295.69</v>
      </c>
      <c r="H49" s="29"/>
    </row>
    <row r="50" spans="1:8" s="30" customFormat="1" ht="23.4" customHeight="1" x14ac:dyDescent="0.3">
      <c r="A50" s="47"/>
      <c r="B50" s="48" t="s">
        <v>21</v>
      </c>
      <c r="C50" s="22">
        <v>869.86</v>
      </c>
      <c r="D50" s="22">
        <f t="shared" si="8"/>
        <v>1217.8</v>
      </c>
      <c r="E50" s="22">
        <f t="shared" si="9"/>
        <v>1461.36</v>
      </c>
      <c r="F50" s="22">
        <f>ROUND(C50*$F$4,2)</f>
        <v>1939.79</v>
      </c>
      <c r="G50" s="23">
        <f t="shared" si="10"/>
        <v>2235.54</v>
      </c>
      <c r="H50" s="29"/>
    </row>
    <row r="51" spans="1:8" s="30" customFormat="1" ht="23.4" customHeight="1" thickBot="1" x14ac:dyDescent="0.35">
      <c r="A51" s="49"/>
      <c r="B51" s="50" t="s">
        <v>22</v>
      </c>
      <c r="C51" s="51">
        <v>1070.29</v>
      </c>
      <c r="D51" s="22">
        <f t="shared" si="8"/>
        <v>1498.41</v>
      </c>
      <c r="E51" s="22">
        <f t="shared" si="9"/>
        <v>1798.09</v>
      </c>
      <c r="F51" s="22">
        <f t="shared" ref="F51" si="11">ROUND(C51*$F$4,2)</f>
        <v>2386.75</v>
      </c>
      <c r="G51" s="23">
        <f t="shared" si="10"/>
        <v>2750.65</v>
      </c>
      <c r="H51" s="29"/>
    </row>
    <row r="52" spans="1:8" ht="26.25" customHeight="1" x14ac:dyDescent="0.3">
      <c r="A52" s="52">
        <v>4</v>
      </c>
      <c r="B52" s="70" t="s">
        <v>23</v>
      </c>
      <c r="C52" s="71"/>
      <c r="D52" s="71"/>
      <c r="E52" s="71"/>
      <c r="F52" s="71"/>
      <c r="G52" s="72"/>
    </row>
    <row r="53" spans="1:8" ht="19.5" customHeight="1" x14ac:dyDescent="0.3">
      <c r="A53" s="19"/>
      <c r="B53" s="11" t="s">
        <v>24</v>
      </c>
      <c r="C53" s="12">
        <f>ROUND(957.63*1.203,2)</f>
        <v>1152.03</v>
      </c>
      <c r="D53" s="12">
        <f>ROUND(C53*1.4,2)</f>
        <v>1612.84</v>
      </c>
      <c r="E53" s="12">
        <f>ROUND(C53*1.68,2)</f>
        <v>1935.41</v>
      </c>
      <c r="F53" s="12">
        <f>ROUND(C53*2.23,2)</f>
        <v>2569.0300000000002</v>
      </c>
      <c r="G53" s="13">
        <f>ROUND(C53*2.57,2)</f>
        <v>2960.72</v>
      </c>
    </row>
    <row r="54" spans="1:8" ht="19.5" customHeight="1" thickBot="1" x14ac:dyDescent="0.35">
      <c r="A54" s="21"/>
      <c r="B54" s="14" t="s">
        <v>25</v>
      </c>
      <c r="C54" s="15">
        <f>ROUND(1103.21*1.203,2)</f>
        <v>1327.16</v>
      </c>
      <c r="D54" s="12">
        <f>ROUND(C54*1.4,2)</f>
        <v>1858.02</v>
      </c>
      <c r="E54" s="15">
        <f>ROUND(C54*1.68,2)</f>
        <v>2229.63</v>
      </c>
      <c r="F54" s="15">
        <f>ROUND(C54*2.23,2)</f>
        <v>2959.57</v>
      </c>
      <c r="G54" s="16">
        <f>ROUND(C54*2.57,2)</f>
        <v>3410.8</v>
      </c>
    </row>
    <row r="55" spans="1:8" ht="26.25" customHeight="1" x14ac:dyDescent="0.3">
      <c r="A55" s="28" t="s">
        <v>68</v>
      </c>
      <c r="B55" s="79" t="s">
        <v>67</v>
      </c>
      <c r="C55" s="80"/>
      <c r="D55" s="80"/>
      <c r="E55" s="80"/>
      <c r="F55" s="80"/>
      <c r="G55" s="81"/>
    </row>
    <row r="56" spans="1:8" ht="19.5" customHeight="1" x14ac:dyDescent="0.3">
      <c r="A56" s="19"/>
      <c r="B56" s="11" t="s">
        <v>24</v>
      </c>
      <c r="C56" s="12">
        <v>1497.64</v>
      </c>
      <c r="D56" s="12">
        <f>ROUND(C56*1.4,2)</f>
        <v>2096.6999999999998</v>
      </c>
      <c r="E56" s="12">
        <f>ROUND(C56*1.68,2)</f>
        <v>2516.04</v>
      </c>
      <c r="F56" s="12">
        <f>ROUND(C56*2.23,2)</f>
        <v>3339.74</v>
      </c>
      <c r="G56" s="13">
        <f>ROUND(C56*2.57,2)</f>
        <v>3848.93</v>
      </c>
    </row>
    <row r="57" spans="1:8" ht="19.5" customHeight="1" thickBot="1" x14ac:dyDescent="0.35">
      <c r="A57" s="21"/>
      <c r="B57" s="14" t="s">
        <v>25</v>
      </c>
      <c r="C57" s="12">
        <v>1725.31</v>
      </c>
      <c r="D57" s="12">
        <f>ROUND(C57*1.4,2)</f>
        <v>2415.4299999999998</v>
      </c>
      <c r="E57" s="15">
        <f>ROUND(C57*1.68,2)</f>
        <v>2898.52</v>
      </c>
      <c r="F57" s="15">
        <f>ROUND(C57*2.23,2)</f>
        <v>3847.44</v>
      </c>
      <c r="G57" s="16">
        <f>ROUND(C57*2.57,2)</f>
        <v>4434.05</v>
      </c>
    </row>
    <row r="58" spans="1:8" ht="19.5" customHeight="1" x14ac:dyDescent="0.3">
      <c r="A58" s="52">
        <v>5</v>
      </c>
      <c r="B58" s="70" t="s">
        <v>26</v>
      </c>
      <c r="C58" s="71"/>
      <c r="D58" s="71"/>
      <c r="E58" s="71"/>
      <c r="F58" s="71"/>
      <c r="G58" s="72"/>
    </row>
    <row r="59" spans="1:8" ht="55.2" x14ac:dyDescent="0.3">
      <c r="A59" s="19"/>
      <c r="B59" s="53" t="s">
        <v>27</v>
      </c>
      <c r="C59" s="12">
        <v>544.70000000000005</v>
      </c>
      <c r="D59" s="12">
        <f>ROUND(C59*1.4,2)</f>
        <v>762.58</v>
      </c>
      <c r="E59" s="12">
        <f>ROUND(C59*1.68,2)</f>
        <v>915.1</v>
      </c>
      <c r="F59" s="12">
        <f>ROUND(C59*2.23,2)</f>
        <v>1214.68</v>
      </c>
      <c r="G59" s="36">
        <f>ROUND(C59*2.57,2)</f>
        <v>1399.88</v>
      </c>
    </row>
    <row r="60" spans="1:8" ht="55.2" x14ac:dyDescent="0.3">
      <c r="A60" s="19"/>
      <c r="B60" s="53" t="s">
        <v>58</v>
      </c>
      <c r="C60" s="12">
        <v>544.70000000000005</v>
      </c>
      <c r="D60" s="12">
        <f>ROUND(C60*1.4,2)</f>
        <v>762.58</v>
      </c>
      <c r="E60" s="12">
        <f>ROUND(C60*1.68,2)</f>
        <v>915.1</v>
      </c>
      <c r="F60" s="12">
        <f>ROUND(C60*2.23,2)</f>
        <v>1214.68</v>
      </c>
      <c r="G60" s="36">
        <f>ROUND(C60*2.57,2)</f>
        <v>1399.88</v>
      </c>
    </row>
    <row r="61" spans="1:8" ht="17.100000000000001" customHeight="1" x14ac:dyDescent="0.3">
      <c r="A61" s="19"/>
      <c r="B61" s="11" t="s">
        <v>28</v>
      </c>
      <c r="C61" s="12">
        <v>1837.4</v>
      </c>
      <c r="D61" s="12">
        <f>ROUND(C61*1.4,2)</f>
        <v>2572.36</v>
      </c>
      <c r="E61" s="12">
        <f>ROUND(C61*1.68,2)</f>
        <v>3086.83</v>
      </c>
      <c r="F61" s="12">
        <f>ROUND(C61*2.23,2)</f>
        <v>4097.3999999999996</v>
      </c>
      <c r="G61" s="36">
        <f>ROUND(C61*2.57,2)</f>
        <v>4722.12</v>
      </c>
    </row>
    <row r="62" spans="1:8" ht="17.100000000000001" customHeight="1" x14ac:dyDescent="0.3">
      <c r="A62" s="19"/>
      <c r="B62" s="11" t="s">
        <v>29</v>
      </c>
      <c r="C62" s="12">
        <v>1837.4</v>
      </c>
      <c r="D62" s="12">
        <f>ROUND(C62*1.4,2)</f>
        <v>2572.36</v>
      </c>
      <c r="E62" s="12">
        <f>ROUND(C62*1.68,2)</f>
        <v>3086.83</v>
      </c>
      <c r="F62" s="12">
        <f>ROUND(C62*2.23,2)</f>
        <v>4097.3999999999996</v>
      </c>
      <c r="G62" s="36">
        <f>ROUND(C62*2.57,2)</f>
        <v>4722.12</v>
      </c>
    </row>
    <row r="63" spans="1:8" ht="17.100000000000001" customHeight="1" x14ac:dyDescent="0.3">
      <c r="A63" s="19"/>
      <c r="B63" s="53" t="s">
        <v>30</v>
      </c>
      <c r="C63" s="12">
        <v>929.49</v>
      </c>
      <c r="D63" s="12">
        <f>ROUND(C63*1.4,2)</f>
        <v>1301.29</v>
      </c>
      <c r="E63" s="12">
        <f>ROUND(C63*1.68,2)</f>
        <v>1561.54</v>
      </c>
      <c r="F63" s="12">
        <f>ROUND(C63*2.23,2)</f>
        <v>2072.7600000000002</v>
      </c>
      <c r="G63" s="36">
        <f>ROUND(C63*2.57,2)</f>
        <v>2388.79</v>
      </c>
    </row>
    <row r="64" spans="1:8" ht="17.100000000000001" customHeight="1" x14ac:dyDescent="0.3">
      <c r="A64" s="19"/>
      <c r="B64" s="53" t="s">
        <v>31</v>
      </c>
      <c r="C64" s="12">
        <v>929.49</v>
      </c>
      <c r="D64" s="12">
        <f>ROUND(C64*1.4,2)</f>
        <v>1301.29</v>
      </c>
      <c r="E64" s="12">
        <f>ROUND(C64*1.68,2)</f>
        <v>1561.54</v>
      </c>
      <c r="F64" s="12">
        <f>ROUND(C64*2.23,2)</f>
        <v>2072.7600000000002</v>
      </c>
      <c r="G64" s="36">
        <f>ROUND(C64*2.57,2)</f>
        <v>2388.79</v>
      </c>
    </row>
    <row r="65" spans="1:7" ht="17.100000000000001" customHeight="1" x14ac:dyDescent="0.3">
      <c r="A65" s="19"/>
      <c r="B65" s="11" t="s">
        <v>32</v>
      </c>
      <c r="C65" s="12">
        <v>2299.7199999999998</v>
      </c>
      <c r="D65" s="12">
        <f>ROUND(C65*1.4,2)</f>
        <v>3219.61</v>
      </c>
      <c r="E65" s="12">
        <f>ROUND(C65*1.68,2)</f>
        <v>3863.53</v>
      </c>
      <c r="F65" s="12">
        <f>ROUND(C65*2.23,2)</f>
        <v>5128.38</v>
      </c>
      <c r="G65" s="36">
        <f>ROUND(C65*2.57,2)</f>
        <v>5910.28</v>
      </c>
    </row>
    <row r="66" spans="1:7" ht="17.100000000000001" customHeight="1" x14ac:dyDescent="0.3">
      <c r="A66" s="19"/>
      <c r="B66" s="11" t="s">
        <v>33</v>
      </c>
      <c r="C66" s="12">
        <v>2299.7199999999998</v>
      </c>
      <c r="D66" s="12">
        <f>ROUND(C66*1.4,2)</f>
        <v>3219.61</v>
      </c>
      <c r="E66" s="12">
        <f>ROUND(C66*1.68,2)</f>
        <v>3863.53</v>
      </c>
      <c r="F66" s="12">
        <f>ROUND(C66*2.23,2)</f>
        <v>5128.38</v>
      </c>
      <c r="G66" s="36">
        <f>ROUND(C66*2.57,2)</f>
        <v>5910.28</v>
      </c>
    </row>
    <row r="67" spans="1:7" ht="17.100000000000001" customHeight="1" x14ac:dyDescent="0.3">
      <c r="A67" s="19"/>
      <c r="B67" s="11" t="s">
        <v>34</v>
      </c>
      <c r="C67" s="12">
        <v>767.04</v>
      </c>
      <c r="D67" s="12">
        <f>ROUND(C67*1.4,2)</f>
        <v>1073.8599999999999</v>
      </c>
      <c r="E67" s="12">
        <f>ROUND(C67*1.68,2)</f>
        <v>1288.6300000000001</v>
      </c>
      <c r="F67" s="12">
        <f>ROUND(C67*2.23,2)</f>
        <v>1710.5</v>
      </c>
      <c r="G67" s="36">
        <f>ROUND(C67*2.57,2)</f>
        <v>1971.29</v>
      </c>
    </row>
    <row r="68" spans="1:7" ht="17.100000000000001" customHeight="1" x14ac:dyDescent="0.3">
      <c r="A68" s="19"/>
      <c r="B68" s="11" t="s">
        <v>35</v>
      </c>
      <c r="C68" s="12">
        <v>767.04</v>
      </c>
      <c r="D68" s="12">
        <f>ROUND(C68*1.4,2)</f>
        <v>1073.8599999999999</v>
      </c>
      <c r="E68" s="12">
        <f>ROUND(C68*1.68,2)</f>
        <v>1288.6300000000001</v>
      </c>
      <c r="F68" s="12">
        <f>ROUND(C68*2.23,2)</f>
        <v>1710.5</v>
      </c>
      <c r="G68" s="36">
        <f>ROUND(C68*2.57,2)</f>
        <v>1971.29</v>
      </c>
    </row>
    <row r="69" spans="1:7" ht="17.100000000000001" customHeight="1" x14ac:dyDescent="0.3">
      <c r="A69" s="19"/>
      <c r="B69" s="11" t="s">
        <v>36</v>
      </c>
      <c r="C69" s="12">
        <v>2448.64</v>
      </c>
      <c r="D69" s="12">
        <f>ROUND(C69*1.4,2)</f>
        <v>3428.1</v>
      </c>
      <c r="E69" s="12">
        <f>ROUND(C69*1.68,2)</f>
        <v>4113.72</v>
      </c>
      <c r="F69" s="12">
        <f>ROUND(C69*2.23,2)</f>
        <v>5460.47</v>
      </c>
      <c r="G69" s="36">
        <f>ROUND(C69*2.57,2)</f>
        <v>6293</v>
      </c>
    </row>
    <row r="70" spans="1:7" ht="17.100000000000001" customHeight="1" x14ac:dyDescent="0.3">
      <c r="A70" s="19"/>
      <c r="B70" s="11" t="s">
        <v>37</v>
      </c>
      <c r="C70" s="12">
        <v>2641.49</v>
      </c>
      <c r="D70" s="12">
        <f>ROUND(C70*1.4,2)</f>
        <v>3698.09</v>
      </c>
      <c r="E70" s="12">
        <f t="shared" ref="E70:E80" si="12">ROUND(C70*1.68,2)</f>
        <v>4437.7</v>
      </c>
      <c r="F70" s="12">
        <f>ROUND(C70*2.23,2)</f>
        <v>5890.52</v>
      </c>
      <c r="G70" s="36">
        <f>ROUND(C70*2.57,2)</f>
        <v>6788.63</v>
      </c>
    </row>
    <row r="71" spans="1:7" ht="17.100000000000001" customHeight="1" x14ac:dyDescent="0.3">
      <c r="A71" s="19"/>
      <c r="B71" s="11" t="s">
        <v>38</v>
      </c>
      <c r="C71" s="12">
        <v>2833.44</v>
      </c>
      <c r="D71" s="12">
        <f>ROUND(C71*1.4,2)</f>
        <v>3966.82</v>
      </c>
      <c r="E71" s="12">
        <f t="shared" si="12"/>
        <v>4760.18</v>
      </c>
      <c r="F71" s="12">
        <f>ROUND(C71*2.23,2)</f>
        <v>6318.57</v>
      </c>
      <c r="G71" s="36">
        <f>ROUND(C71*2.57,2)</f>
        <v>7281.94</v>
      </c>
    </row>
    <row r="72" spans="1:7" ht="17.100000000000001" customHeight="1" x14ac:dyDescent="0.3">
      <c r="A72" s="19"/>
      <c r="B72" s="11" t="s">
        <v>39</v>
      </c>
      <c r="C72" s="12">
        <v>3026.28</v>
      </c>
      <c r="D72" s="12">
        <f>ROUND(C72*1.4,2)</f>
        <v>4236.79</v>
      </c>
      <c r="E72" s="12">
        <f t="shared" si="12"/>
        <v>5084.1499999999996</v>
      </c>
      <c r="F72" s="12">
        <f t="shared" ref="F72:F80" si="13">ROUND(C72*2.23,2)</f>
        <v>6748.6</v>
      </c>
      <c r="G72" s="36">
        <f>ROUND(C72*2.57,2)</f>
        <v>7777.54</v>
      </c>
    </row>
    <row r="73" spans="1:7" ht="17.100000000000001" customHeight="1" x14ac:dyDescent="0.3">
      <c r="A73" s="19"/>
      <c r="B73" s="11" t="s">
        <v>40</v>
      </c>
      <c r="C73" s="12">
        <v>1752.49</v>
      </c>
      <c r="D73" s="12">
        <f>ROUND(C73*1.4,2)</f>
        <v>2453.4899999999998</v>
      </c>
      <c r="E73" s="12">
        <f t="shared" si="12"/>
        <v>2944.18</v>
      </c>
      <c r="F73" s="12">
        <f t="shared" si="13"/>
        <v>3908.05</v>
      </c>
      <c r="G73" s="36">
        <f>ROUND(C73*2.57,2)</f>
        <v>4503.8999999999996</v>
      </c>
    </row>
    <row r="74" spans="1:7" ht="17.100000000000001" customHeight="1" x14ac:dyDescent="0.3">
      <c r="A74" s="19"/>
      <c r="B74" s="11" t="s">
        <v>41</v>
      </c>
      <c r="C74" s="12">
        <v>1752.49</v>
      </c>
      <c r="D74" s="12">
        <f>ROUND(C74*1.4,2)</f>
        <v>2453.4899999999998</v>
      </c>
      <c r="E74" s="12">
        <f t="shared" si="12"/>
        <v>2944.18</v>
      </c>
      <c r="F74" s="12">
        <f t="shared" si="13"/>
        <v>3908.05</v>
      </c>
      <c r="G74" s="36">
        <f>ROUND(C74*2.57,2)</f>
        <v>4503.8999999999996</v>
      </c>
    </row>
    <row r="75" spans="1:7" ht="17.100000000000001" customHeight="1" x14ac:dyDescent="0.3">
      <c r="A75" s="19"/>
      <c r="B75" s="11" t="s">
        <v>42</v>
      </c>
      <c r="C75" s="12">
        <v>2580.48</v>
      </c>
      <c r="D75" s="12">
        <f>ROUND(C75*1.4,2)</f>
        <v>3612.67</v>
      </c>
      <c r="E75" s="12">
        <f t="shared" si="12"/>
        <v>4335.21</v>
      </c>
      <c r="F75" s="12">
        <f t="shared" si="13"/>
        <v>5754.47</v>
      </c>
      <c r="G75" s="36">
        <f>ROUND(C75*2.57,2)</f>
        <v>6631.83</v>
      </c>
    </row>
    <row r="76" spans="1:7" ht="17.100000000000001" customHeight="1" x14ac:dyDescent="0.3">
      <c r="A76" s="19"/>
      <c r="B76" s="11" t="s">
        <v>43</v>
      </c>
      <c r="C76" s="12">
        <v>2580.48</v>
      </c>
      <c r="D76" s="12">
        <f>ROUND(C76*1.4,2)</f>
        <v>3612.67</v>
      </c>
      <c r="E76" s="12">
        <f t="shared" si="12"/>
        <v>4335.21</v>
      </c>
      <c r="F76" s="12">
        <f t="shared" si="13"/>
        <v>5754.47</v>
      </c>
      <c r="G76" s="36">
        <f>ROUND(C76*2.57,2)</f>
        <v>6631.83</v>
      </c>
    </row>
    <row r="77" spans="1:7" ht="17.100000000000001" customHeight="1" x14ac:dyDescent="0.3">
      <c r="A77" s="19"/>
      <c r="B77" s="11" t="s">
        <v>44</v>
      </c>
      <c r="C77" s="12">
        <v>1078.4100000000001</v>
      </c>
      <c r="D77" s="12">
        <f>ROUND(C77*1.4,2)</f>
        <v>1509.77</v>
      </c>
      <c r="E77" s="12">
        <f t="shared" si="12"/>
        <v>1811.73</v>
      </c>
      <c r="F77" s="12">
        <f t="shared" si="13"/>
        <v>2404.85</v>
      </c>
      <c r="G77" s="36">
        <f>ROUND(C77*2.57,2)</f>
        <v>2771.51</v>
      </c>
    </row>
    <row r="78" spans="1:7" ht="17.100000000000001" customHeight="1" x14ac:dyDescent="0.3">
      <c r="A78" s="19"/>
      <c r="B78" s="11" t="s">
        <v>45</v>
      </c>
      <c r="C78" s="12">
        <v>1271.25</v>
      </c>
      <c r="D78" s="12">
        <f>ROUND(C78*1.4,2)</f>
        <v>1779.75</v>
      </c>
      <c r="E78" s="12">
        <f t="shared" si="12"/>
        <v>2135.6999999999998</v>
      </c>
      <c r="F78" s="12">
        <f t="shared" si="13"/>
        <v>2834.89</v>
      </c>
      <c r="G78" s="36">
        <f>ROUND(C78*2.57,2)</f>
        <v>3267.11</v>
      </c>
    </row>
    <row r="79" spans="1:7" ht="17.100000000000001" customHeight="1" x14ac:dyDescent="0.3">
      <c r="A79" s="19"/>
      <c r="B79" s="11" t="s">
        <v>46</v>
      </c>
      <c r="C79" s="12">
        <v>3576.51</v>
      </c>
      <c r="D79" s="12">
        <f>ROUND(C79*1.4,2)</f>
        <v>5007.1099999999997</v>
      </c>
      <c r="E79" s="12">
        <f t="shared" si="12"/>
        <v>6008.54</v>
      </c>
      <c r="F79" s="12">
        <f t="shared" si="13"/>
        <v>7975.62</v>
      </c>
      <c r="G79" s="36">
        <f>ROUND(C79*2.57,2)</f>
        <v>9191.6299999999992</v>
      </c>
    </row>
    <row r="80" spans="1:7" ht="17.100000000000001" customHeight="1" thickBot="1" x14ac:dyDescent="0.35">
      <c r="A80" s="21"/>
      <c r="B80" s="14" t="s">
        <v>47</v>
      </c>
      <c r="C80" s="15">
        <v>3769.36</v>
      </c>
      <c r="D80" s="12">
        <f>ROUND(C80*1.4,2)</f>
        <v>5277.1</v>
      </c>
      <c r="E80" s="15">
        <f t="shared" si="12"/>
        <v>6332.52</v>
      </c>
      <c r="F80" s="15">
        <f t="shared" si="13"/>
        <v>8405.67</v>
      </c>
      <c r="G80" s="36">
        <f>ROUND(C80*2.57,2)</f>
        <v>9687.26</v>
      </c>
    </row>
    <row r="81" spans="1:4" ht="18" x14ac:dyDescent="0.3">
      <c r="A81" s="10"/>
      <c r="D81" s="27"/>
    </row>
    <row r="82" spans="1:4" ht="18" x14ac:dyDescent="0.3">
      <c r="A82" s="10"/>
    </row>
    <row r="83" spans="1:4" ht="18.75" customHeight="1" x14ac:dyDescent="0.3">
      <c r="A83" s="10"/>
    </row>
    <row r="84" spans="1:4" ht="18" x14ac:dyDescent="0.3">
      <c r="A84" s="10"/>
    </row>
    <row r="85" spans="1:4" ht="18" x14ac:dyDescent="0.3">
      <c r="A85" s="10"/>
    </row>
    <row r="86" spans="1:4" ht="15.6" x14ac:dyDescent="0.3">
      <c r="A86" s="6"/>
    </row>
  </sheetData>
  <mergeCells count="13">
    <mergeCell ref="B7:G7"/>
    <mergeCell ref="B47:G47"/>
    <mergeCell ref="B52:G52"/>
    <mergeCell ref="B58:G58"/>
    <mergeCell ref="B27:F27"/>
    <mergeCell ref="B9:G9"/>
    <mergeCell ref="B55:G55"/>
    <mergeCell ref="F1:G1"/>
    <mergeCell ref="B2:G2"/>
    <mergeCell ref="A5:A6"/>
    <mergeCell ref="B5:B6"/>
    <mergeCell ref="C5:C6"/>
    <mergeCell ref="D5:G5"/>
  </mergeCells>
  <pageMargins left="0.59055118110236227" right="0.19685039370078741" top="0.74803149606299213" bottom="0.19685039370078741" header="0.39370078740157483" footer="0.11811023622047245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Максименко Ирина Николаевна</cp:lastModifiedBy>
  <cp:lastPrinted>2019-01-09T05:56:09Z</cp:lastPrinted>
  <dcterms:created xsi:type="dcterms:W3CDTF">2017-12-18T07:11:42Z</dcterms:created>
  <dcterms:modified xsi:type="dcterms:W3CDTF">2019-03-26T05:13:22Z</dcterms:modified>
</cp:coreProperties>
</file>